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worksheets/_rels/sheet1.xml.rels" ContentType="application/vnd.openxmlformats-package.relationship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ger" sheetId="1" r:id="rId1"/>
  </sheets>
</workbook>
</file>

<file path=xl/styles.xml><?xml version="1.0" encoding="utf-8"?>
<styleSheet xmlns="http://schemas.openxmlformats.org/spreadsheetml/2006/main">
  <numFmts count="4">
    <numFmt numFmtId="164" formatCode="d mmm yyyy"/>
    <numFmt numFmtId="165" formatCode="£#,##0.00"/>
    <numFmt numFmtId="166" formatCode="£#,##0.00"/>
    <numFmt numFmtId="167" formatCode="£#,##0.00"/>
  </numFmts>
  <fonts count="7">
    <font>
      <sz val="11"/>
      <color theme="1"/>
      <name val="Segoe UI"/>
      <scheme val="minor"/>
    </font>
    <font>
      <b/>
      <sz val="20"/>
      <color rgb="FF333333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color rgb="FF33333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7263D"/>
        <bgColor indexed="64"/>
      </patternFill>
    </fill>
    <fill>
      <patternFill patternType="solid">
        <fgColor rgb="FFF3F1EC"/>
        <bgColor indexed="64"/>
      </patternFill>
    </fill>
    <fill>
      <patternFill patternType="solid">
        <fgColor rgb="FFF3F1EC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left" vertical="center"/>
    </xf>
    <xf numFmtId="165" fontId="0" fillId="0" borderId="0" xfId="0" applyNumberFormat="1"/>
    <xf numFmtId="0" fontId="2" fillId="2" borderId="0" xfId="0" applyFont="1" applyFill="1" applyAlignment="1">
      <alignment horizontal="left" vertical="center"/>
    </xf>
    <xf numFmtId="166" fontId="0" fillId="0" borderId="1" xfId="0" applyNumberFormat="1" applyBorder="1"/>
    <xf numFmtId="0" fontId="3" fillId="0" borderId="2" xfId="0" applyFont="1" applyBorder="1"/>
    <xf numFmtId="167" fontId="4" fillId="3" borderId="3" xfId="0" applyNumberFormat="1" applyFont="1" applyFill="1" applyBorder="1"/>
    <xf numFmtId="0" fontId="5" fillId="4" borderId="4" xfId="0" applyFont="1" applyFill="1" applyBorder="1"/>
    <xf numFmtId="0" fontId="0" fillId="0" borderId="5" xfId="0" applyBorder="1"/>
    <xf numFmtId="0" fontId="6" fillId="0" borderId="0" xfId="0" applyFont="1"/>
  </cellXfs>
  <dxfs count="1">
    <dxf>
      <font>
        <color rgb="FF9C0006"/>
      </font>
      <fill>
        <patternFill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F29" totalsRowShown="0">
  <autoFilter ref="A4:F29"/>
  <tableColumns count="6">
    <tableColumn id="1" name="Date"/>
    <tableColumn id="2" name="Category"/>
    <tableColumn id="3" name="Description"/>
    <tableColumn id="4" name="Money in"/>
    <tableColumn id="5" name="Money out"/>
    <tableColumn id="6" name="Balanc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Paper Kite">
  <a:themeElements>
    <a:clrScheme name="Paper Kite">
      <a:dk1>
        <a:srgbClr val="111111"/>
      </a:dk1>
      <a:lt1>
        <a:sysClr val="window" lastClr="FFFFFF"/>
      </a:lt1>
      <a:dk2>
        <a:srgbClr val="333333"/>
      </a:dk2>
      <a:lt2>
        <a:srgbClr val="F3F1EC"/>
      </a:lt2>
      <a:accent1>
        <a:srgbClr val="D7263D"/>
      </a:accent1>
      <a:accent2>
        <a:srgbClr val="1B998B"/>
      </a:accent2>
      <a:accent3>
        <a:srgbClr val="2E294E"/>
      </a:accent3>
      <a:accent4>
        <a:srgbClr val="F46036"/>
      </a:accent4>
      <a:accent5>
        <a:srgbClr val="5C8001"/>
      </a:accent5>
      <a:accent6>
        <a:srgbClr val="7F7F7F"/>
      </a:accent6>
      <a:hlink>
        <a:srgbClr val="D7263D"/>
      </a:hlink>
      <a:folHlink>
        <a:srgbClr val="2E294E"/>
      </a:folHlink>
    </a:clrScheme>
    <a:fontScheme name="Paper Kite">
      <a:majorFont>
        <a:latin typeface="Palatino Linotype"/>
        <a:ea typeface=""/>
        <a:cs typeface=""/>
      </a:majorFont>
      <a:minorFont>
        <a:latin typeface="Segoe UI"/>
        <a:ea typeface=""/>
        <a:cs typeface=""/>
      </a:minorFont>
    </a:fontScheme>
    <a:fmtScheme name="Flat">
      <a:fillStyleLst>
        <a:solidFill>
          <a:schemeClr val="phClr"/>
        </a:solidFill>
        <a:solidFill>
          <a:schemeClr val="phClr">
            <a:tint val="85000"/>
          </a:schemeClr>
        </a:solidFill>
        <a:solidFill>
          <a:schemeClr val="phClr">
            <a:shade val="90000"/>
          </a:schemeClr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4" topLeftCell="A5" activePane="bottomLeft" state="frozen"/>
    </sheetView>
  </sheetViews>
  <cols>
    <col min="1" max="1" width="14.21875" customWidth="1"/>
    <col min="2" max="2" width="13.64453125" customWidth="1"/>
    <col min="3" max="3" width="28.50390625" customWidth="1"/>
    <col min="4" max="4" width="14.21875" customWidth="1"/>
    <col min="5" max="5" width="14.21875" customWidth="1"/>
    <col min="6" max="6" width="15.64453125" customWidth="1"/>
    <col min="7" max="7" width="3.359375" customWidth="1"/>
    <col min="8" max="8" width="18.50390625" customWidth="1"/>
    <col min="9" max="9" width="14.21875" customWidth="1"/>
    <col min="10" max="10" width="14.21875" customWidth="1"/>
  </cols>
  <sheetData>
    <row r="1" ht="30" customHeight="1">
      <c r="A1" s="1" t="inlineStr">
        <is>
          <t xml:space="preserve">Accounts ledger</t>
        </is>
      </c>
    </row>
    <row r="4">
      <c r="A4" t="inlineStr">
        <is>
          <t xml:space="preserve">Date</t>
        </is>
      </c>
      <c r="B4" t="inlineStr">
        <is>
          <t xml:space="preserve">Category</t>
        </is>
      </c>
      <c r="C4" t="inlineStr">
        <is>
          <t xml:space="preserve">Description</t>
        </is>
      </c>
      <c r="D4" t="inlineStr">
        <is>
          <t xml:space="preserve">Money in</t>
        </is>
      </c>
      <c r="E4" t="inlineStr">
        <is>
          <t xml:space="preserve">Money out</t>
        </is>
      </c>
      <c r="F4" t="inlineStr">
        <is>
          <t xml:space="preserve">Balance</t>
        </is>
      </c>
      <c r="H4" s="4" t="inlineStr">
        <is>
          <t xml:space="preserve">Summary</t>
        </is>
      </c>
      <c r="I4" s="4" t="inlineStr">
        <is>
          <t xml:space="preserve">Amount</t>
        </is>
      </c>
    </row>
    <row r="5">
      <c r="A5" s="2">
        <f>TODAY()-30</f>
        <v>46285</v>
      </c>
      <c r="B5" t="inlineStr">
        <is>
          <t xml:space="preserve">Opening</t>
        </is>
      </c>
      <c r="C5" t="inlineStr">
        <is>
          <t xml:space="preserve">Opening balance</t>
        </is>
      </c>
      <c r="D5" s="3"/>
      <c r="E5" s="3"/>
      <c r="F5" s="3">
        <v>2500</v>
      </c>
      <c r="H5" s="6" t="inlineStr">
        <is>
          <t xml:space="preserve">Money in</t>
        </is>
      </c>
      <c r="I5" s="5">
        <f>SUM(D6:D29)</f>
        <v>6105.8</v>
      </c>
    </row>
    <row r="6">
      <c r="A6" s="2">
        <f>A5+1</f>
        <v>46286</v>
      </c>
      <c r="B6" t="inlineStr">
        <is>
          <t xml:space="preserve">Sales</t>
        </is>
      </c>
      <c r="C6" t="inlineStr">
        <is>
          <t xml:space="preserve">Card takings, week 1</t>
        </is>
      </c>
      <c r="D6" s="3">
        <v>1840</v>
      </c>
      <c r="E6" s="3"/>
      <c r="F6" s="3">
        <f>IF(AND(D6="",E6=""),"",$F$5+SUM($D$6:D6)-SUM($E$6:E6))</f>
        <v>4340</v>
      </c>
      <c r="H6" s="6" t="inlineStr">
        <is>
          <t xml:space="preserve">Money out</t>
        </is>
      </c>
      <c r="I6" s="5">
        <f>SUM(E6:E29)</f>
        <v>2529.85</v>
      </c>
    </row>
    <row r="7">
      <c r="A7" s="2">
        <f>A5+4</f>
        <v>46289</v>
      </c>
      <c r="B7" t="inlineStr">
        <is>
          <t xml:space="preserve">Rent</t>
        </is>
      </c>
      <c r="C7" t="inlineStr">
        <is>
          <t xml:space="preserve">Shop rent</t>
        </is>
      </c>
      <c r="D7" s="3"/>
      <c r="E7" s="3">
        <v>950</v>
      </c>
      <c r="F7" s="3">
        <f>IF(AND(D7="",E7=""),"",$F$5+SUM($D$6:D7)-SUM($E$6:E7))</f>
        <v>3390</v>
      </c>
      <c r="H7" s="8" t="inlineStr">
        <is>
          <t xml:space="preserve">Closing balance</t>
        </is>
      </c>
      <c r="I7" s="7">
        <f>F5+I5-I6</f>
        <v>6075.95</v>
      </c>
    </row>
    <row r="8">
      <c r="A8" s="2">
        <f>A5+7</f>
        <v>46292</v>
      </c>
      <c r="B8" t="inlineStr">
        <is>
          <t xml:space="preserve">Supplies</t>
        </is>
      </c>
      <c r="C8" t="inlineStr">
        <is>
          <t xml:space="preserve">Stock order</t>
        </is>
      </c>
      <c r="D8" s="3"/>
      <c r="E8" s="3">
        <v>612.4</v>
      </c>
      <c r="F8" s="3">
        <f>IF(AND(D8="",E8=""),"",$F$5+SUM($D$6:D8)-SUM($E$6:E8))</f>
        <v>2777.6</v>
      </c>
    </row>
    <row r="9">
      <c r="A9" s="2">
        <f>A5+10</f>
        <v>46295</v>
      </c>
      <c r="B9" t="inlineStr">
        <is>
          <t xml:space="preserve">Sales</t>
        </is>
      </c>
      <c r="C9" t="inlineStr">
        <is>
          <t xml:space="preserve">Card takings, week 2</t>
        </is>
      </c>
      <c r="D9" s="3">
        <v>2015.5</v>
      </c>
      <c r="E9" s="3"/>
      <c r="F9" s="3">
        <f>IF(AND(D9="",E9=""),"",$F$5+SUM($D$6:D9)-SUM($E$6:E9))</f>
        <v>4793.1</v>
      </c>
      <c r="H9" s="4" t="inlineStr">
        <is>
          <t xml:space="preserve">Category</t>
        </is>
      </c>
      <c r="I9" s="4" t="inlineStr">
        <is>
          <t xml:space="preserve">In</t>
        </is>
      </c>
      <c r="J9" s="4" t="inlineStr">
        <is>
          <t xml:space="preserve">Out</t>
        </is>
      </c>
    </row>
    <row r="10">
      <c r="A10" s="2">
        <f>A5+13</f>
        <v>46298</v>
      </c>
      <c r="B10" t="inlineStr">
        <is>
          <t xml:space="preserve">Utilities</t>
        </is>
      </c>
      <c r="C10" t="inlineStr">
        <is>
          <t xml:space="preserve">Electricity</t>
        </is>
      </c>
      <c r="D10" s="3"/>
      <c r="E10" s="3">
        <v>138.2</v>
      </c>
      <c r="F10" s="3">
        <f>IF(AND(D10="",E10=""),"",$F$5+SUM($D$6:D10)-SUM($E$6:E10))</f>
        <v>4654.9</v>
      </c>
      <c r="H10" s="9" t="inlineStr">
        <is>
          <t xml:space="preserve">Sales</t>
        </is>
      </c>
      <c r="I10" s="5">
        <f>SUMIF($B$6:$B$29,H10,$D$6:$D$29)</f>
        <v>6105.8</v>
      </c>
      <c r="J10" s="5">
        <f>SUMIF($B$6:$B$29,H10,$E$6:$E$29)</f>
        <v>0</v>
      </c>
    </row>
    <row r="11">
      <c r="A11" s="2">
        <f>A5+16</f>
        <v>46301</v>
      </c>
      <c r="B11" t="inlineStr">
        <is>
          <t xml:space="preserve">Wages</t>
        </is>
      </c>
      <c r="C11" t="inlineStr">
        <is>
          <t xml:space="preserve">Part-time help</t>
        </is>
      </c>
      <c r="D11" s="3"/>
      <c r="E11" s="3">
        <v>720</v>
      </c>
      <c r="F11" s="3">
        <f>IF(AND(D11="",E11=""),"",$F$5+SUM($D$6:D11)-SUM($E$6:E11))</f>
        <v>3934.9</v>
      </c>
      <c r="H11" s="9" t="inlineStr">
        <is>
          <t xml:space="preserve">Rent</t>
        </is>
      </c>
      <c r="I11" s="5">
        <f>SUMIF($B$6:$B$29,H11,$D$6:$D$29)</f>
        <v>0</v>
      </c>
      <c r="J11" s="5">
        <f>SUMIF($B$6:$B$29,H11,$E$6:$E$29)</f>
        <v>950</v>
      </c>
    </row>
    <row r="12">
      <c r="A12" s="2">
        <f>A5+19</f>
        <v>46304</v>
      </c>
      <c r="B12" t="inlineStr">
        <is>
          <t xml:space="preserve">Sales</t>
        </is>
      </c>
      <c r="C12" t="inlineStr">
        <is>
          <t xml:space="preserve">Card takings, week 3</t>
        </is>
      </c>
      <c r="D12" s="3">
        <v>1762</v>
      </c>
      <c r="E12" s="3"/>
      <c r="F12" s="3">
        <f>IF(AND(D12="",E12=""),"",$F$5+SUM($D$6:D12)-SUM($E$6:E12))</f>
        <v>5696.9</v>
      </c>
      <c r="H12" s="9" t="inlineStr">
        <is>
          <t xml:space="preserve">Supplies</t>
        </is>
      </c>
      <c r="I12" s="5">
        <f>SUMIF($B$6:$B$29,H12,$D$6:$D$29)</f>
        <v>0</v>
      </c>
      <c r="J12" s="5">
        <f>SUMIF($B$6:$B$29,H12,$E$6:$E$29)</f>
        <v>709.15</v>
      </c>
    </row>
    <row r="13">
      <c r="A13" s="2">
        <f>A5+22</f>
        <v>46307</v>
      </c>
      <c r="B13" t="inlineStr">
        <is>
          <t xml:space="preserve">Supplies</t>
        </is>
      </c>
      <c r="C13" t="inlineStr">
        <is>
          <t xml:space="preserve">Packaging</t>
        </is>
      </c>
      <c r="D13" s="3"/>
      <c r="E13" s="3">
        <v>96.75</v>
      </c>
      <c r="F13" s="3">
        <f>IF(AND(D13="",E13=""),"",$F$5+SUM($D$6:D13)-SUM($E$6:E13))</f>
        <v>5600.15</v>
      </c>
      <c r="H13" s="9" t="inlineStr">
        <is>
          <t xml:space="preserve">Utilities</t>
        </is>
      </c>
      <c r="I13" s="5">
        <f>SUMIF($B$6:$B$29,H13,$D$6:$D$29)</f>
        <v>0</v>
      </c>
      <c r="J13" s="5">
        <f>SUMIF($B$6:$B$29,H13,$E$6:$E$29)</f>
        <v>138.2</v>
      </c>
    </row>
    <row r="14">
      <c r="A14" s="2">
        <f>A5+25</f>
        <v>46310</v>
      </c>
      <c r="B14" t="inlineStr">
        <is>
          <t xml:space="preserve">Sales</t>
        </is>
      </c>
      <c r="C14" t="inlineStr">
        <is>
          <t xml:space="preserve">Online orders</t>
        </is>
      </c>
      <c r="D14" s="3">
        <v>488.3</v>
      </c>
      <c r="E14" s="3"/>
      <c r="F14" s="3">
        <f>IF(AND(D14="",E14=""),"",$F$5+SUM($D$6:D14)-SUM($E$6:E14))</f>
        <v>6088.45</v>
      </c>
      <c r="H14" s="9" t="inlineStr">
        <is>
          <t xml:space="preserve">Wages</t>
        </is>
      </c>
      <c r="I14" s="5">
        <f>SUMIF($B$6:$B$29,H14,$D$6:$D$29)</f>
        <v>0</v>
      </c>
      <c r="J14" s="5">
        <f>SUMIF($B$6:$B$29,H14,$E$6:$E$29)</f>
        <v>720</v>
      </c>
    </row>
    <row r="15">
      <c r="A15" s="2">
        <f>A5+28</f>
        <v>46313</v>
      </c>
      <c r="B15" t="inlineStr">
        <is>
          <t xml:space="preserve">Other</t>
        </is>
      </c>
      <c r="C15" t="inlineStr">
        <is>
          <t xml:space="preserve">Bank charges</t>
        </is>
      </c>
      <c r="D15" s="3"/>
      <c r="E15" s="3">
        <v>12.5</v>
      </c>
      <c r="F15" s="3">
        <f>IF(AND(D15="",E15=""),"",$F$5+SUM($D$6:D15)-SUM($E$6:E15))</f>
        <v>6075.95</v>
      </c>
      <c r="H15" s="9" t="inlineStr">
        <is>
          <t xml:space="preserve">Other</t>
        </is>
      </c>
      <c r="I15" s="5">
        <f>SUMIF($B$6:$B$29,H15,$D$6:$D$29)</f>
        <v>0</v>
      </c>
      <c r="J15" s="5">
        <f>SUMIF($B$6:$B$29,H15,$E$6:$E$29)</f>
        <v>12.5</v>
      </c>
    </row>
    <row r="16">
      <c r="A16" s="2"/>
      <c r="D16" s="3"/>
      <c r="E16" s="3"/>
      <c r="F16" s="3">
        <f>IF(AND(D16="",E16=""),"",$F$5+SUM($D$6:D16)-SUM($E$6:E16))</f>
      </c>
    </row>
    <row r="17">
      <c r="A17" s="2"/>
      <c r="D17" s="3"/>
      <c r="E17" s="3"/>
      <c r="F17" s="3">
        <f>IF(AND(D17="",E17=""),"",$F$5+SUM($D$6:D17)-SUM($E$6:E17))</f>
      </c>
    </row>
    <row r="18">
      <c r="A18" s="2"/>
      <c r="D18" s="3"/>
      <c r="E18" s="3"/>
      <c r="F18" s="3">
        <f>IF(AND(D18="",E18=""),"",$F$5+SUM($D$6:D18)-SUM($E$6:E18))</f>
      </c>
    </row>
    <row r="19">
      <c r="A19" s="2"/>
      <c r="D19" s="3"/>
      <c r="E19" s="3"/>
      <c r="F19" s="3">
        <f>IF(AND(D19="",E19=""),"",$F$5+SUM($D$6:D19)-SUM($E$6:E19))</f>
      </c>
    </row>
    <row r="20">
      <c r="A20" s="2"/>
      <c r="D20" s="3"/>
      <c r="E20" s="3"/>
      <c r="F20" s="3">
        <f>IF(AND(D20="",E20=""),"",$F$5+SUM($D$6:D20)-SUM($E$6:E20))</f>
      </c>
    </row>
    <row r="21">
      <c r="A21" s="2"/>
      <c r="D21" s="3"/>
      <c r="E21" s="3"/>
      <c r="F21" s="3">
        <f>IF(AND(D21="",E21=""),"",$F$5+SUM($D$6:D21)-SUM($E$6:E21))</f>
      </c>
    </row>
    <row r="22">
      <c r="A22" s="2"/>
      <c r="D22" s="3"/>
      <c r="E22" s="3"/>
      <c r="F22" s="3">
        <f>IF(AND(D22="",E22=""),"",$F$5+SUM($D$6:D22)-SUM($E$6:E22))</f>
      </c>
    </row>
    <row r="23">
      <c r="A23" s="2"/>
      <c r="D23" s="3"/>
      <c r="E23" s="3"/>
      <c r="F23" s="3">
        <f>IF(AND(D23="",E23=""),"",$F$5+SUM($D$6:D23)-SUM($E$6:E23))</f>
      </c>
    </row>
    <row r="24">
      <c r="A24" s="2"/>
      <c r="D24" s="3"/>
      <c r="E24" s="3"/>
      <c r="F24" s="3">
        <f>IF(AND(D24="",E24=""),"",$F$5+SUM($D$6:D24)-SUM($E$6:E24))</f>
      </c>
    </row>
    <row r="25">
      <c r="A25" s="2"/>
      <c r="D25" s="3"/>
      <c r="E25" s="3"/>
      <c r="F25" s="3">
        <f>IF(AND(D25="",E25=""),"",$F$5+SUM($D$6:D25)-SUM($E$6:E25))</f>
      </c>
    </row>
    <row r="26">
      <c r="A26" s="2"/>
      <c r="D26" s="3"/>
      <c r="E26" s="3"/>
      <c r="F26" s="3">
        <f>IF(AND(D26="",E26=""),"",$F$5+SUM($D$6:D26)-SUM($E$6:E26))</f>
      </c>
    </row>
    <row r="27">
      <c r="A27" s="2"/>
      <c r="D27" s="3"/>
      <c r="E27" s="3"/>
      <c r="F27" s="3">
        <f>IF(AND(D27="",E27=""),"",$F$5+SUM($D$6:D27)-SUM($E$6:E27))</f>
      </c>
    </row>
    <row r="28">
      <c r="A28" s="2"/>
      <c r="D28" s="3"/>
      <c r="E28" s="3"/>
      <c r="F28" s="3">
        <f>IF(AND(D28="",E28=""),"",$F$5+SUM($D$6:D28)-SUM($E$6:E28))</f>
      </c>
    </row>
    <row r="29">
      <c r="A29" s="2"/>
      <c r="D29" s="3"/>
      <c r="E29" s="3"/>
      <c r="F29" s="3">
        <f>IF(AND(D29="",E29=""),"",$F$5+SUM($D$6:D29)-SUM($E$6:E29))</f>
      </c>
    </row>
    <row r="31">
      <c r="A31" s="10" t="inlineStr">
        <is>
          <t xml:space="preserve">Add a row for each payment in or out; the balance runs down column F and the summary adds up each category.</t>
        </is>
      </c>
    </row>
  </sheetData>
  <conditionalFormatting sqref="F6:F29">
    <cfRule type="cellIs" dxfId="0" priority="1" operator="lessThan">
      <formula>0</formula>
    </cfRule>
  </conditionalFormatting>
  <dataValidations count="1">
    <dataValidation type="list" allowBlank="1" showInputMessage="1" showErrorMessage="1" sqref="B6:B29">
      <formula1>"Sales,Rent,Supplies,Utilities,Wages,Other"</formula1>
    </dataValidation>
  </dataValidations>
  <tableParts count="1">
    <tablePart r:id="rId1"/>
  </tableParts>
</worksheet>
</file>